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b63eceb9dda7f8/Рабочий стол/"/>
    </mc:Choice>
  </mc:AlternateContent>
  <xr:revisionPtr revIDLastSave="41" documentId="8_{C496403B-02B2-4FE8-8450-005E23114783}" xr6:coauthVersionLast="47" xr6:coauthVersionMax="47" xr10:uidLastSave="{C51F63EF-0AF8-4F98-A283-BEE241C46FE9}"/>
  <bookViews>
    <workbookView xWindow="-120" yWindow="-120" windowWidth="29040" windowHeight="15720" activeTab="1" xr2:uid="{93392883-D36F-417A-A210-C46F606B018A}"/>
  </bookViews>
  <sheets>
    <sheet name="Sheet1" sheetId="1" r:id="rId1"/>
    <sheet name="Sheet4" sheetId="4" r:id="rId2"/>
    <sheet name="Sheet5" sheetId="5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2" i="4" l="1"/>
  <c r="X31" i="4"/>
  <c r="X30" i="4"/>
  <c r="X29" i="4"/>
  <c r="X28" i="4"/>
  <c r="X27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4" i="4"/>
</calcChain>
</file>

<file path=xl/sharedStrings.xml><?xml version="1.0" encoding="utf-8"?>
<sst xmlns="http://schemas.openxmlformats.org/spreadsheetml/2006/main" count="159" uniqueCount="134">
  <si>
    <t>Dial-up/modem</t>
  </si>
  <si>
    <t>DSL/ADSL broadband</t>
  </si>
  <si>
    <t>Cable broadband</t>
  </si>
  <si>
    <t>T1 or higher</t>
  </si>
  <si>
    <t>Other</t>
  </si>
  <si>
    <t>Small Business Internet Access Methods</t>
  </si>
  <si>
    <t>Method</t>
  </si>
  <si>
    <t>Percentage</t>
  </si>
  <si>
    <t>Total</t>
  </si>
  <si>
    <t xml:space="preserve">Data on 25 Best-Paid Executives </t>
  </si>
  <si>
    <t>CEO</t>
  </si>
  <si>
    <t>Company</t>
  </si>
  <si>
    <t>Degree</t>
  </si>
  <si>
    <t>Age</t>
  </si>
  <si>
    <t>1. Jeffry C. Barbakow</t>
  </si>
  <si>
    <t>Tenet Healthcare</t>
  </si>
  <si>
    <t>Masters</t>
  </si>
  <si>
    <t>2. Dwight C. Schar</t>
  </si>
  <si>
    <t>NVR</t>
  </si>
  <si>
    <t>Bachelors</t>
  </si>
  <si>
    <t>3. Michael S. Dell</t>
  </si>
  <si>
    <t>Dell Computer</t>
  </si>
  <si>
    <t>None</t>
  </si>
  <si>
    <t>4. Irwin M. Jacobs</t>
  </si>
  <si>
    <t>Qualcomm</t>
  </si>
  <si>
    <t>5. Barry Diller</t>
  </si>
  <si>
    <t>USA Interactive</t>
  </si>
  <si>
    <t>6. Dan M. Palmer</t>
  </si>
  <si>
    <t>Concord EFS</t>
  </si>
  <si>
    <t>7. Charles T. Fote</t>
  </si>
  <si>
    <t>First Data</t>
  </si>
  <si>
    <t>8. Orin C. Smith</t>
  </si>
  <si>
    <t>Starbucks</t>
  </si>
  <si>
    <t>9. Richard S. Fuld, Jr.</t>
  </si>
  <si>
    <t>Lehman Bros Holding</t>
  </si>
  <si>
    <t>10. Maurice R. Greenberg</t>
  </si>
  <si>
    <t>American Int Group</t>
  </si>
  <si>
    <t>Law</t>
  </si>
  <si>
    <t>11. Charles M. Cawley</t>
  </si>
  <si>
    <t>MBNA</t>
  </si>
  <si>
    <t>12. James E. Cayne</t>
  </si>
  <si>
    <t>Bear Stearns</t>
  </si>
  <si>
    <t>13. Scott G. McNealy</t>
  </si>
  <si>
    <t>Sun Microsystems</t>
  </si>
  <si>
    <t>14. Philip J. Purcell</t>
  </si>
  <si>
    <t>Morgan Stanley</t>
  </si>
  <si>
    <t>15. Vance D. Coffman</t>
  </si>
  <si>
    <t>Lockheed Martin</t>
  </si>
  <si>
    <t>PhD</t>
  </si>
  <si>
    <t>16. Lee R. Raymond</t>
  </si>
  <si>
    <t>ExxonMobil</t>
  </si>
  <si>
    <t>17. Richard J. Kogan</t>
  </si>
  <si>
    <t>Schering-Plough</t>
  </si>
  <si>
    <t>18. Kenneth W. Freeman</t>
  </si>
  <si>
    <t>Quest Diagnostics</t>
  </si>
  <si>
    <t>19. Leonard D. Schaeffer</t>
  </si>
  <si>
    <t>WellPoint Health</t>
  </si>
  <si>
    <t>20. Stuart A. Miller</t>
  </si>
  <si>
    <t>Lennar</t>
  </si>
  <si>
    <t>21. Robert L. Tillman</t>
  </si>
  <si>
    <t>Lowe’s</t>
  </si>
  <si>
    <t>22. Sumner M. Redstone</t>
  </si>
  <si>
    <t>Viacom</t>
  </si>
  <si>
    <t>23. Peter Cartwright</t>
  </si>
  <si>
    <t>Calpine</t>
  </si>
  <si>
    <t>24. David D. Halbert</t>
  </si>
  <si>
    <t>Advance PCS</t>
  </si>
  <si>
    <t>25. Craig R. Barrett</t>
  </si>
  <si>
    <t>Intel</t>
  </si>
  <si>
    <t>KazakhTelecom</t>
  </si>
  <si>
    <t>Beeline</t>
  </si>
  <si>
    <t>Altel</t>
  </si>
  <si>
    <t>NLS</t>
  </si>
  <si>
    <t>Number</t>
  </si>
  <si>
    <t>Percentage of Revenue Spent on Research and Development</t>
  </si>
  <si>
    <t>Gasoline tax in cents per gallon for 50 United States and the District of Columbia</t>
  </si>
  <si>
    <t>AL</t>
  </si>
  <si>
    <t>AK</t>
  </si>
  <si>
    <t>AZ</t>
  </si>
  <si>
    <t>AR</t>
  </si>
  <si>
    <t>CA</t>
  </si>
  <si>
    <t>CD</t>
  </si>
  <si>
    <t>CT</t>
  </si>
  <si>
    <t>DE</t>
  </si>
  <si>
    <t>DC</t>
  </si>
  <si>
    <t>FL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</si>
  <si>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</si>
  <si>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</si>
  <si>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</si>
  <si>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</si>
  <si>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</si>
  <si>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</si>
  <si>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</si>
  <si>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</si>
  <si>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</si>
  <si>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</si>
  <si>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</si>
  <si>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</si>
  <si>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</si>
  <si>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</si>
  <si>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</si>
  <si>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</si>
  <si>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</si>
  <si>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</si>
  <si>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</si>
  <si>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</si>
  <si>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</si>
  <si>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</si>
  <si>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</si>
  <si>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</si>
  <si>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</si>
  <si>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</si>
  <si>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</si>
  <si>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</si>
  <si>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</si>
  <si>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</si>
  <si>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</si>
  <si>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</si>
  <si>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</si>
  <si>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</si>
  <si>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</si>
  <si>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</si>
  <si>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</si>
  <si>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</si>
  <si>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</si>
  <si>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</si>
  <si>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Stem</t>
  </si>
  <si>
    <t>Leaf</t>
  </si>
  <si>
    <t>mean</t>
  </si>
  <si>
    <t>median</t>
  </si>
  <si>
    <t>mode</t>
  </si>
  <si>
    <t>range</t>
  </si>
  <si>
    <t>variance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</si>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</sst>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10" fontId="0" fillId="0" borderId="1" xfId="0" applyNumberFormat="1" applyBorder="1"/>
    <xf numFmtId="0" fontId="0" fillId="2" borderId="1" xfId="0" applyFill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0" xfId="0" applyFont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2" borderId="1" xfId="0" applyFill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1" xfId="0" applyFont="1" applyFill="1" applyBorder="1"/>
    <xf numFmtId="0" fontId="1" fillId="3" borderId="11" xfId="0" applyFont="1" applyFill="1" applyBorder="1"/>
    <xf numFmtId="0" fontId="0" fillId="3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xVal>
            <c:numRef>
              <c:f>Sheet4!$B$4:$B$53</c:f>
              <c:numCache>
                <c:formatCode>General</c:formatCode>
                <c:ptCount val="50"/>
                <c:pt idx="0">
                  <c:v>13.5</c:v>
                </c:pt>
                <c:pt idx="1">
                  <c:v>8.4</c:v>
                </c:pt>
                <c:pt idx="2">
                  <c:v>10.5</c:v>
                </c:pt>
                <c:pt idx="3">
                  <c:v>9</c:v>
                </c:pt>
                <c:pt idx="4">
                  <c:v>9.1999999999999993</c:v>
                </c:pt>
                <c:pt idx="5">
                  <c:v>9.6999999999999993</c:v>
                </c:pt>
                <c:pt idx="6">
                  <c:v>6.6</c:v>
                </c:pt>
                <c:pt idx="7">
                  <c:v>10.6</c:v>
                </c:pt>
                <c:pt idx="8">
                  <c:v>10.1</c:v>
                </c:pt>
                <c:pt idx="9">
                  <c:v>7.1</c:v>
                </c:pt>
                <c:pt idx="10">
                  <c:v>8</c:v>
                </c:pt>
                <c:pt idx="11">
                  <c:v>7.9</c:v>
                </c:pt>
                <c:pt idx="12">
                  <c:v>6.8</c:v>
                </c:pt>
                <c:pt idx="13">
                  <c:v>9.5</c:v>
                </c:pt>
                <c:pt idx="14">
                  <c:v>8.1</c:v>
                </c:pt>
                <c:pt idx="15">
                  <c:v>13.5</c:v>
                </c:pt>
                <c:pt idx="16">
                  <c:v>9.9</c:v>
                </c:pt>
                <c:pt idx="17">
                  <c:v>6.9</c:v>
                </c:pt>
                <c:pt idx="18">
                  <c:v>7.5</c:v>
                </c:pt>
                <c:pt idx="19">
                  <c:v>11.1</c:v>
                </c:pt>
                <c:pt idx="20">
                  <c:v>8.1999999999999993</c:v>
                </c:pt>
                <c:pt idx="21">
                  <c:v>8</c:v>
                </c:pt>
                <c:pt idx="22">
                  <c:v>7.7</c:v>
                </c:pt>
                <c:pt idx="23">
                  <c:v>7.4</c:v>
                </c:pt>
                <c:pt idx="24">
                  <c:v>6.5</c:v>
                </c:pt>
                <c:pt idx="25">
                  <c:v>9.5</c:v>
                </c:pt>
                <c:pt idx="26">
                  <c:v>8.1999999999999993</c:v>
                </c:pt>
                <c:pt idx="27">
                  <c:v>6.9</c:v>
                </c:pt>
                <c:pt idx="28">
                  <c:v>7.2</c:v>
                </c:pt>
                <c:pt idx="29">
                  <c:v>8.1999999999999993</c:v>
                </c:pt>
                <c:pt idx="30">
                  <c:v>9.6</c:v>
                </c:pt>
                <c:pt idx="31">
                  <c:v>7.2</c:v>
                </c:pt>
                <c:pt idx="32">
                  <c:v>8.8000000000000007</c:v>
                </c:pt>
                <c:pt idx="33">
                  <c:v>11.3</c:v>
                </c:pt>
                <c:pt idx="34">
                  <c:v>8.5</c:v>
                </c:pt>
                <c:pt idx="35">
                  <c:v>9.4</c:v>
                </c:pt>
                <c:pt idx="36">
                  <c:v>10.5</c:v>
                </c:pt>
                <c:pt idx="37">
                  <c:v>6.9</c:v>
                </c:pt>
                <c:pt idx="38">
                  <c:v>6.5</c:v>
                </c:pt>
                <c:pt idx="39">
                  <c:v>7.5</c:v>
                </c:pt>
                <c:pt idx="40">
                  <c:v>7.1</c:v>
                </c:pt>
                <c:pt idx="41">
                  <c:v>13.2</c:v>
                </c:pt>
                <c:pt idx="42">
                  <c:v>7.7</c:v>
                </c:pt>
                <c:pt idx="43">
                  <c:v>5.9</c:v>
                </c:pt>
                <c:pt idx="44">
                  <c:v>5.2</c:v>
                </c:pt>
                <c:pt idx="45">
                  <c:v>5.6</c:v>
                </c:pt>
                <c:pt idx="46">
                  <c:v>11.7</c:v>
                </c:pt>
                <c:pt idx="47">
                  <c:v>6</c:v>
                </c:pt>
                <c:pt idx="48">
                  <c:v>7.8</c:v>
                </c:pt>
                <c:pt idx="49">
                  <c:v>6.5</c:v>
                </c:pt>
              </c:numCache>
            </c:numRef>
          </c:xVal>
          <c:yVal>
            <c:numRef>
              <c:f>Sheet4!$T$4:$T$53</c:f>
              <c:numCache>
                <c:formatCode>General</c:formatCode>
                <c:ptCount val="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3</c:v>
                </c:pt>
              </c:numCache>
            </c:numRef>
          </c:yVal>
          <c:bubbleSize>
            <c:numLit>
              <c:formatCode>General</c:formatCode>
              <c:ptCount val="5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  <c:pt idx="23">
                <c:v>1</c:v>
              </c:pt>
              <c:pt idx="24">
                <c:v>1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9DCC-48E2-9E91-ACC27715D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sizeRepresents val="w"/>
        <c:axId val="305147616"/>
        <c:axId val="284190720"/>
      </c:bubbleChart>
      <c:valAx>
        <c:axId val="305147616"/>
        <c:scaling>
          <c:orientation val="minMax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190720"/>
        <c:crosses val="autoZero"/>
        <c:crossBetween val="midCat"/>
        <c:majorUnit val="0.2"/>
      </c:valAx>
      <c:valAx>
        <c:axId val="28419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1476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40</xdr:row>
      <xdr:rowOff>85725</xdr:rowOff>
    </xdr:from>
    <xdr:to>
      <xdr:col>37</xdr:col>
      <xdr:colOff>47624</xdr:colOff>
      <xdr:row>47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31E8E8-C716-0726-DC04-B29E04FDA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44EB-BF4E-47B2-8C87-3602B6D83F82}">
  <dimension ref="A1:C17"/>
  <sheetViews>
    <sheetView workbookViewId="0">
      <selection activeCell="B17" sqref="B17"/>
    </sheetView>
  </sheetViews>
  <sheetFormatPr defaultRowHeight="15" x14ac:dyDescent="0.25"/>
  <cols>
    <col min="1" max="1" width="23.7109375" customWidth="1"/>
    <col min="2" max="2" width="13" customWidth="1"/>
  </cols>
  <sheetData>
    <row r="1" spans="1:3" x14ac:dyDescent="0.25">
      <c r="A1" s="1" t="s">
        <v>5</v>
      </c>
      <c r="B1" s="1"/>
      <c r="C1" s="1"/>
    </row>
    <row r="2" spans="1:3" x14ac:dyDescent="0.25">
      <c r="A2" s="4" t="s">
        <v>6</v>
      </c>
      <c r="B2" s="4" t="s">
        <v>7</v>
      </c>
    </row>
    <row r="3" spans="1:3" x14ac:dyDescent="0.25">
      <c r="A3" s="2" t="s">
        <v>0</v>
      </c>
      <c r="B3" s="2">
        <v>31.7</v>
      </c>
    </row>
    <row r="4" spans="1:3" x14ac:dyDescent="0.25">
      <c r="A4" s="2" t="s">
        <v>1</v>
      </c>
      <c r="B4" s="2">
        <v>30.3</v>
      </c>
    </row>
    <row r="5" spans="1:3" x14ac:dyDescent="0.25">
      <c r="A5" s="2" t="s">
        <v>2</v>
      </c>
      <c r="B5" s="2">
        <v>26.1</v>
      </c>
    </row>
    <row r="6" spans="1:3" x14ac:dyDescent="0.25">
      <c r="A6" s="3" t="s">
        <v>3</v>
      </c>
      <c r="B6" s="2">
        <v>9.8000000000000007</v>
      </c>
    </row>
    <row r="7" spans="1:3" x14ac:dyDescent="0.25">
      <c r="A7" s="2" t="s">
        <v>4</v>
      </c>
      <c r="B7" s="2">
        <v>2.1</v>
      </c>
    </row>
    <row r="8" spans="1:3" x14ac:dyDescent="0.25">
      <c r="A8" s="4" t="s">
        <v>8</v>
      </c>
      <c r="B8" s="4">
        <v>100</v>
      </c>
    </row>
    <row r="11" spans="1:3" ht="15.75" thickBot="1" x14ac:dyDescent="0.3">
      <c r="A11" s="4" t="s">
        <v>6</v>
      </c>
      <c r="B11" s="4" t="s">
        <v>73</v>
      </c>
    </row>
    <row r="12" spans="1:3" ht="16.5" thickBot="1" x14ac:dyDescent="0.3">
      <c r="A12" s="10" t="s">
        <v>69</v>
      </c>
      <c r="B12" s="11">
        <v>159</v>
      </c>
    </row>
    <row r="13" spans="1:3" ht="16.5" thickBot="1" x14ac:dyDescent="0.3">
      <c r="A13" s="12" t="s">
        <v>70</v>
      </c>
      <c r="B13" s="13">
        <v>151</v>
      </c>
    </row>
    <row r="14" spans="1:3" ht="16.5" thickBot="1" x14ac:dyDescent="0.3">
      <c r="A14" s="12" t="s">
        <v>71</v>
      </c>
      <c r="B14" s="13">
        <v>130</v>
      </c>
    </row>
    <row r="15" spans="1:3" ht="16.5" thickBot="1" x14ac:dyDescent="0.3">
      <c r="A15" s="12" t="s">
        <v>72</v>
      </c>
      <c r="B15" s="13">
        <v>49</v>
      </c>
    </row>
    <row r="16" spans="1:3" ht="16.5" thickBot="1" x14ac:dyDescent="0.3">
      <c r="A16" s="12" t="s">
        <v>4</v>
      </c>
      <c r="B16" s="13">
        <v>11</v>
      </c>
    </row>
    <row r="17" spans="1:2" x14ac:dyDescent="0.25">
      <c r="A17" s="4" t="s">
        <v>8</v>
      </c>
      <c r="B17" s="14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F18C-8A87-4445-96F2-A730A6022189}">
  <dimension ref="A1:X53"/>
  <sheetViews>
    <sheetView tabSelected="1" workbookViewId="0">
      <selection activeCell="X51" sqref="X51"/>
    </sheetView>
  </sheetViews>
  <sheetFormatPr defaultRowHeight="15" x14ac:dyDescent="0.25"/>
  <cols>
    <col min="1" max="1" width="15" customWidth="1"/>
    <col min="2" max="2" width="12.5703125" customWidth="1"/>
    <col min="9" max="9" width="4.7109375" bestFit="1" customWidth="1"/>
    <col min="10" max="19" width="2" bestFit="1" customWidth="1"/>
    <col min="23" max="23" width="20.140625" customWidth="1"/>
  </cols>
  <sheetData>
    <row r="1" spans="1:20" ht="15.75" x14ac:dyDescent="0.25">
      <c r="A1" s="9" t="s">
        <v>74</v>
      </c>
    </row>
    <row r="2" spans="1:20" ht="15.75" thickBot="1" x14ac:dyDescent="0.3"/>
    <row r="3" spans="1:20" ht="15.75" thickBot="1" x14ac:dyDescent="0.3">
      <c r="A3" s="17" t="s">
        <v>11</v>
      </c>
      <c r="B3" s="18" t="s">
        <v>7</v>
      </c>
      <c r="H3" s="30" t="s">
        <v>126</v>
      </c>
      <c r="I3" s="31" t="s">
        <v>127</v>
      </c>
      <c r="J3" s="31"/>
      <c r="K3" s="31"/>
      <c r="L3" s="31"/>
      <c r="M3" s="31"/>
      <c r="N3" s="31"/>
      <c r="O3" s="31"/>
      <c r="P3" s="31"/>
      <c r="Q3" s="31"/>
      <c r="R3" s="31"/>
      <c r="S3" s="32"/>
    </row>
    <row r="4" spans="1:20" ht="16.5" thickBot="1" x14ac:dyDescent="0.3">
      <c r="A4" s="15">
        <v>1</v>
      </c>
      <c r="B4" s="16">
        <v>13.5</v>
      </c>
      <c r="C4" s="16">
        <v>5.2</v>
      </c>
      <c r="D4">
        <f>INT(C4)</f>
        <v>5</v>
      </c>
      <c r="E4">
        <f>ROUND((C4-INT(C4))*10,0)</f>
        <v>2</v>
      </c>
      <c r="F4">
        <v>2</v>
      </c>
      <c r="H4" s="25">
        <v>5</v>
      </c>
      <c r="I4" s="26">
        <v>2</v>
      </c>
      <c r="J4" s="26">
        <v>6</v>
      </c>
      <c r="K4" s="26">
        <v>9</v>
      </c>
      <c r="L4" s="26"/>
      <c r="M4" s="26"/>
      <c r="N4" s="26"/>
      <c r="O4" s="26"/>
      <c r="P4" s="26"/>
      <c r="Q4" s="26"/>
      <c r="R4" s="26"/>
      <c r="S4" s="24"/>
      <c r="T4">
        <f>COUNTIF($B$4:B4,B4)</f>
        <v>1</v>
      </c>
    </row>
    <row r="5" spans="1:20" ht="16.5" thickBot="1" x14ac:dyDescent="0.3">
      <c r="A5" s="15">
        <v>2</v>
      </c>
      <c r="B5" s="16">
        <v>8.4</v>
      </c>
      <c r="C5" s="16">
        <v>5.6</v>
      </c>
      <c r="D5">
        <f t="shared" ref="D5:D53" si="0">INT(C5)</f>
        <v>5</v>
      </c>
      <c r="E5">
        <f t="shared" ref="E5:E53" si="1">ROUND((C5-INT(C5))*10,0)</f>
        <v>6</v>
      </c>
      <c r="F5">
        <v>6</v>
      </c>
      <c r="H5" s="25">
        <v>6</v>
      </c>
      <c r="I5" s="26">
        <v>0</v>
      </c>
      <c r="J5" s="26">
        <v>5</v>
      </c>
      <c r="K5" s="26">
        <v>5</v>
      </c>
      <c r="L5" s="26">
        <v>5</v>
      </c>
      <c r="M5" s="26">
        <v>6</v>
      </c>
      <c r="N5" s="26">
        <v>8</v>
      </c>
      <c r="O5" s="26">
        <v>9</v>
      </c>
      <c r="P5" s="26">
        <v>9</v>
      </c>
      <c r="Q5" s="26">
        <v>9</v>
      </c>
      <c r="R5" s="26"/>
      <c r="S5" s="24"/>
      <c r="T5">
        <f>COUNTIF($B$4:B5,B5)</f>
        <v>1</v>
      </c>
    </row>
    <row r="6" spans="1:20" ht="16.5" thickBot="1" x14ac:dyDescent="0.3">
      <c r="A6" s="15">
        <v>3</v>
      </c>
      <c r="B6" s="16">
        <v>10.5</v>
      </c>
      <c r="C6" s="16">
        <v>5.9</v>
      </c>
      <c r="D6">
        <f t="shared" si="0"/>
        <v>5</v>
      </c>
      <c r="E6">
        <f t="shared" si="1"/>
        <v>9</v>
      </c>
      <c r="F6">
        <v>9</v>
      </c>
      <c r="H6" s="25">
        <v>7</v>
      </c>
      <c r="I6" s="26">
        <v>1</v>
      </c>
      <c r="J6" s="26">
        <v>1</v>
      </c>
      <c r="K6" s="26">
        <v>2</v>
      </c>
      <c r="L6" s="26">
        <v>2</v>
      </c>
      <c r="M6" s="26">
        <v>4</v>
      </c>
      <c r="N6" s="26">
        <v>5</v>
      </c>
      <c r="O6" s="26">
        <v>5</v>
      </c>
      <c r="P6" s="26">
        <v>7</v>
      </c>
      <c r="Q6" s="26">
        <v>7</v>
      </c>
      <c r="R6" s="26">
        <v>8</v>
      </c>
      <c r="S6" s="24">
        <v>9</v>
      </c>
      <c r="T6">
        <f>COUNTIF($B$4:B6,B6)</f>
        <v>1</v>
      </c>
    </row>
    <row r="7" spans="1:20" ht="16.5" thickBot="1" x14ac:dyDescent="0.3">
      <c r="A7" s="15">
        <v>4</v>
      </c>
      <c r="B7" s="16">
        <v>9</v>
      </c>
      <c r="C7" s="16">
        <v>6</v>
      </c>
      <c r="D7">
        <f t="shared" si="0"/>
        <v>6</v>
      </c>
      <c r="E7">
        <f t="shared" si="1"/>
        <v>0</v>
      </c>
      <c r="F7">
        <v>0</v>
      </c>
      <c r="H7" s="25">
        <v>8</v>
      </c>
      <c r="I7" s="26">
        <v>0</v>
      </c>
      <c r="J7" s="26">
        <v>0</v>
      </c>
      <c r="K7" s="26">
        <v>1</v>
      </c>
      <c r="L7" s="26">
        <v>2</v>
      </c>
      <c r="M7" s="26">
        <v>2</v>
      </c>
      <c r="N7" s="26">
        <v>2</v>
      </c>
      <c r="O7" s="26">
        <v>4</v>
      </c>
      <c r="P7" s="26">
        <v>5</v>
      </c>
      <c r="Q7" s="26">
        <v>8</v>
      </c>
      <c r="R7" s="26"/>
      <c r="S7" s="24"/>
      <c r="T7">
        <f>COUNTIF($B$4:B7,B7)</f>
        <v>1</v>
      </c>
    </row>
    <row r="8" spans="1:20" ht="16.5" thickBot="1" x14ac:dyDescent="0.3">
      <c r="A8" s="15">
        <v>5</v>
      </c>
      <c r="B8" s="16">
        <v>9.1999999999999993</v>
      </c>
      <c r="C8" s="16">
        <v>6.5</v>
      </c>
      <c r="D8">
        <f t="shared" si="0"/>
        <v>6</v>
      </c>
      <c r="E8">
        <f t="shared" si="1"/>
        <v>5</v>
      </c>
      <c r="F8">
        <v>5</v>
      </c>
      <c r="H8" s="25">
        <v>9</v>
      </c>
      <c r="I8" s="26">
        <v>0</v>
      </c>
      <c r="J8" s="26">
        <v>2</v>
      </c>
      <c r="K8" s="26">
        <v>4</v>
      </c>
      <c r="L8" s="26">
        <v>5</v>
      </c>
      <c r="M8" s="26">
        <v>5</v>
      </c>
      <c r="N8" s="26">
        <v>6</v>
      </c>
      <c r="O8" s="26">
        <v>7</v>
      </c>
      <c r="P8" s="26">
        <v>9</v>
      </c>
      <c r="Q8" s="26"/>
      <c r="R8" s="26"/>
      <c r="S8" s="24"/>
      <c r="T8">
        <f>COUNTIF($B$4:B8,B8)</f>
        <v>1</v>
      </c>
    </row>
    <row r="9" spans="1:20" ht="16.5" thickBot="1" x14ac:dyDescent="0.3">
      <c r="A9" s="15">
        <v>6</v>
      </c>
      <c r="B9" s="16">
        <v>9.6999999999999993</v>
      </c>
      <c r="C9" s="16">
        <v>6.5</v>
      </c>
      <c r="D9">
        <f t="shared" si="0"/>
        <v>6</v>
      </c>
      <c r="E9">
        <f t="shared" si="1"/>
        <v>5</v>
      </c>
      <c r="F9">
        <v>5</v>
      </c>
      <c r="H9" s="25">
        <v>10</v>
      </c>
      <c r="I9" s="26">
        <v>1</v>
      </c>
      <c r="J9" s="26">
        <v>5</v>
      </c>
      <c r="K9" s="26">
        <v>5</v>
      </c>
      <c r="L9" s="26">
        <v>6</v>
      </c>
      <c r="M9" s="26"/>
      <c r="N9" s="26"/>
      <c r="O9" s="26"/>
      <c r="P9" s="26"/>
      <c r="Q9" s="26"/>
      <c r="R9" s="26"/>
      <c r="S9" s="24"/>
      <c r="T9">
        <f>COUNTIF($B$4:B9,B9)</f>
        <v>1</v>
      </c>
    </row>
    <row r="10" spans="1:20" ht="16.5" thickBot="1" x14ac:dyDescent="0.3">
      <c r="A10" s="15">
        <v>7</v>
      </c>
      <c r="B10" s="16">
        <v>6.6</v>
      </c>
      <c r="C10" s="16">
        <v>6.5</v>
      </c>
      <c r="D10">
        <f t="shared" si="0"/>
        <v>6</v>
      </c>
      <c r="E10">
        <f t="shared" si="1"/>
        <v>5</v>
      </c>
      <c r="F10">
        <v>5</v>
      </c>
      <c r="H10" s="25">
        <v>11</v>
      </c>
      <c r="I10" s="26">
        <v>1</v>
      </c>
      <c r="J10" s="26">
        <v>3</v>
      </c>
      <c r="K10" s="26">
        <v>7</v>
      </c>
      <c r="L10" s="26"/>
      <c r="M10" s="26"/>
      <c r="N10" s="26"/>
      <c r="O10" s="26"/>
      <c r="P10" s="26"/>
      <c r="Q10" s="26"/>
      <c r="R10" s="26"/>
      <c r="S10" s="24"/>
      <c r="T10">
        <f>COUNTIF($B$4:B10,B10)</f>
        <v>1</v>
      </c>
    </row>
    <row r="11" spans="1:20" ht="16.5" thickBot="1" x14ac:dyDescent="0.3">
      <c r="A11" s="15">
        <v>8</v>
      </c>
      <c r="B11" s="16">
        <v>10.6</v>
      </c>
      <c r="C11" s="16">
        <v>6.6</v>
      </c>
      <c r="D11">
        <f t="shared" si="0"/>
        <v>6</v>
      </c>
      <c r="E11">
        <f t="shared" si="1"/>
        <v>6</v>
      </c>
      <c r="F11">
        <v>6</v>
      </c>
      <c r="H11" s="25">
        <v>12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4"/>
      <c r="T11">
        <f>COUNTIF($B$4:B11,B11)</f>
        <v>1</v>
      </c>
    </row>
    <row r="12" spans="1:20" ht="16.5" thickBot="1" x14ac:dyDescent="0.3">
      <c r="A12" s="15">
        <v>9</v>
      </c>
      <c r="B12" s="16">
        <v>10.1</v>
      </c>
      <c r="C12" s="16">
        <v>6.8</v>
      </c>
      <c r="D12">
        <f t="shared" si="0"/>
        <v>6</v>
      </c>
      <c r="E12">
        <f t="shared" si="1"/>
        <v>8</v>
      </c>
      <c r="F12">
        <v>8</v>
      </c>
      <c r="H12" s="27">
        <v>13</v>
      </c>
      <c r="I12" s="28">
        <v>2</v>
      </c>
      <c r="J12" s="28">
        <v>5</v>
      </c>
      <c r="K12" s="28">
        <v>5</v>
      </c>
      <c r="L12" s="28"/>
      <c r="M12" s="28"/>
      <c r="N12" s="28"/>
      <c r="O12" s="28"/>
      <c r="P12" s="28"/>
      <c r="Q12" s="28"/>
      <c r="R12" s="28"/>
      <c r="S12" s="29"/>
      <c r="T12">
        <f>COUNTIF($B$4:B12,B12)</f>
        <v>1</v>
      </c>
    </row>
    <row r="13" spans="1:20" ht="16.5" thickBot="1" x14ac:dyDescent="0.3">
      <c r="A13" s="15">
        <v>10</v>
      </c>
      <c r="B13" s="16">
        <v>7.1</v>
      </c>
      <c r="C13" s="16">
        <v>6.9</v>
      </c>
      <c r="D13">
        <f t="shared" si="0"/>
        <v>6</v>
      </c>
      <c r="E13">
        <f t="shared" si="1"/>
        <v>9</v>
      </c>
      <c r="F13">
        <v>9</v>
      </c>
      <c r="T13">
        <f>COUNTIF($B$4:B13,B13)</f>
        <v>1</v>
      </c>
    </row>
    <row r="14" spans="1:20" ht="16.5" thickBot="1" x14ac:dyDescent="0.3">
      <c r="A14" s="15">
        <v>11</v>
      </c>
      <c r="B14" s="16">
        <v>8</v>
      </c>
      <c r="C14" s="16">
        <v>6.9</v>
      </c>
      <c r="D14">
        <f t="shared" si="0"/>
        <v>6</v>
      </c>
      <c r="E14">
        <f t="shared" si="1"/>
        <v>9</v>
      </c>
      <c r="F14">
        <v>9</v>
      </c>
      <c r="T14">
        <f>COUNTIF($B$4:B14,B14)</f>
        <v>1</v>
      </c>
    </row>
    <row r="15" spans="1:20" ht="16.5" thickBot="1" x14ac:dyDescent="0.3">
      <c r="A15" s="15">
        <v>12</v>
      </c>
      <c r="B15" s="16">
        <v>7.9</v>
      </c>
      <c r="C15" s="16">
        <v>6.9</v>
      </c>
      <c r="D15">
        <f t="shared" si="0"/>
        <v>6</v>
      </c>
      <c r="E15">
        <f t="shared" si="1"/>
        <v>9</v>
      </c>
      <c r="F15">
        <v>9</v>
      </c>
      <c r="T15">
        <f>COUNTIF($B$4:B15,B15)</f>
        <v>1</v>
      </c>
    </row>
    <row r="16" spans="1:20" ht="16.5" thickBot="1" x14ac:dyDescent="0.3">
      <c r="A16" s="15">
        <v>13</v>
      </c>
      <c r="B16" s="16">
        <v>6.8</v>
      </c>
      <c r="C16" s="16">
        <v>7.1</v>
      </c>
      <c r="D16">
        <f t="shared" si="0"/>
        <v>7</v>
      </c>
      <c r="E16">
        <f t="shared" si="1"/>
        <v>1</v>
      </c>
      <c r="F16">
        <v>1</v>
      </c>
      <c r="T16">
        <f>COUNTIF($B$4:B16,B16)</f>
        <v>1</v>
      </c>
    </row>
    <row r="17" spans="1:24" ht="16.5" thickBot="1" x14ac:dyDescent="0.3">
      <c r="A17" s="19">
        <v>14</v>
      </c>
      <c r="B17" s="20">
        <v>9.5</v>
      </c>
      <c r="C17" s="20">
        <v>7.1</v>
      </c>
      <c r="D17">
        <f t="shared" si="0"/>
        <v>7</v>
      </c>
      <c r="E17">
        <f t="shared" si="1"/>
        <v>1</v>
      </c>
      <c r="F17">
        <v>1</v>
      </c>
      <c r="T17">
        <f>COUNTIF($B$4:B17,B17)</f>
        <v>1</v>
      </c>
    </row>
    <row r="18" spans="1:24" ht="16.5" thickBot="1" x14ac:dyDescent="0.3">
      <c r="A18" s="15">
        <v>15</v>
      </c>
      <c r="B18" s="16">
        <v>8.1</v>
      </c>
      <c r="C18" s="16">
        <v>7.2</v>
      </c>
      <c r="D18">
        <f t="shared" si="0"/>
        <v>7</v>
      </c>
      <c r="E18">
        <f t="shared" si="1"/>
        <v>2</v>
      </c>
      <c r="F18">
        <v>2</v>
      </c>
      <c r="T18">
        <f>COUNTIF($B$4:B18,B18)</f>
        <v>1</v>
      </c>
    </row>
    <row r="19" spans="1:24" ht="16.5" thickBot="1" x14ac:dyDescent="0.3">
      <c r="A19" s="15">
        <v>16</v>
      </c>
      <c r="B19" s="16">
        <v>13.5</v>
      </c>
      <c r="C19" s="16">
        <v>7.2</v>
      </c>
      <c r="D19">
        <f t="shared" si="0"/>
        <v>7</v>
      </c>
      <c r="E19">
        <f t="shared" si="1"/>
        <v>2</v>
      </c>
      <c r="F19">
        <v>2</v>
      </c>
      <c r="T19">
        <f>COUNTIF($B$4:B19,B19)</f>
        <v>2</v>
      </c>
    </row>
    <row r="20" spans="1:24" ht="16.5" thickBot="1" x14ac:dyDescent="0.3">
      <c r="A20" s="15">
        <v>17</v>
      </c>
      <c r="B20" s="16">
        <v>9.9</v>
      </c>
      <c r="C20" s="16">
        <v>7.4</v>
      </c>
      <c r="D20">
        <f t="shared" si="0"/>
        <v>7</v>
      </c>
      <c r="E20">
        <f t="shared" si="1"/>
        <v>4</v>
      </c>
      <c r="F20">
        <v>4</v>
      </c>
      <c r="T20">
        <f>COUNTIF($B$4:B20,B20)</f>
        <v>1</v>
      </c>
    </row>
    <row r="21" spans="1:24" ht="16.5" thickBot="1" x14ac:dyDescent="0.3">
      <c r="A21" s="15">
        <v>18</v>
      </c>
      <c r="B21" s="16">
        <v>6.9</v>
      </c>
      <c r="C21" s="16">
        <v>7.5</v>
      </c>
      <c r="D21">
        <f t="shared" si="0"/>
        <v>7</v>
      </c>
      <c r="E21">
        <f t="shared" si="1"/>
        <v>5</v>
      </c>
      <c r="F21">
        <v>5</v>
      </c>
      <c r="T21">
        <f>COUNTIF($B$4:B21,B21)</f>
        <v>1</v>
      </c>
    </row>
    <row r="22" spans="1:24" ht="16.5" thickBot="1" x14ac:dyDescent="0.3">
      <c r="A22" s="15">
        <v>19</v>
      </c>
      <c r="B22" s="16">
        <v>7.5</v>
      </c>
      <c r="C22" s="16">
        <v>7.5</v>
      </c>
      <c r="D22">
        <f t="shared" si="0"/>
        <v>7</v>
      </c>
      <c r="E22">
        <f t="shared" si="1"/>
        <v>5</v>
      </c>
      <c r="F22">
        <v>5</v>
      </c>
      <c r="T22">
        <f>COUNTIF($B$4:B22,B22)</f>
        <v>1</v>
      </c>
    </row>
    <row r="23" spans="1:24" ht="16.5" thickBot="1" x14ac:dyDescent="0.3">
      <c r="A23" s="15">
        <v>20</v>
      </c>
      <c r="B23" s="16">
        <v>11.1</v>
      </c>
      <c r="C23" s="16">
        <v>7.7</v>
      </c>
      <c r="D23">
        <f t="shared" si="0"/>
        <v>7</v>
      </c>
      <c r="E23">
        <f t="shared" si="1"/>
        <v>7</v>
      </c>
      <c r="F23">
        <v>7</v>
      </c>
      <c r="T23">
        <f>COUNTIF($B$4:B23,B23)</f>
        <v>1</v>
      </c>
    </row>
    <row r="24" spans="1:24" ht="16.5" thickBot="1" x14ac:dyDescent="0.3">
      <c r="A24" s="15">
        <v>21</v>
      </c>
      <c r="B24" s="16">
        <v>8.1999999999999993</v>
      </c>
      <c r="C24" s="16">
        <v>7.7</v>
      </c>
      <c r="D24">
        <f t="shared" si="0"/>
        <v>7</v>
      </c>
      <c r="E24">
        <f t="shared" si="1"/>
        <v>7</v>
      </c>
      <c r="F24">
        <v>7</v>
      </c>
      <c r="T24">
        <f>COUNTIF($B$4:B24,B24)</f>
        <v>1</v>
      </c>
    </row>
    <row r="25" spans="1:24" ht="16.5" thickBot="1" x14ac:dyDescent="0.3">
      <c r="A25" s="15">
        <v>22</v>
      </c>
      <c r="B25" s="16">
        <v>8</v>
      </c>
      <c r="C25" s="16">
        <v>7.8</v>
      </c>
      <c r="D25">
        <f t="shared" si="0"/>
        <v>7</v>
      </c>
      <c r="E25">
        <f t="shared" si="1"/>
        <v>8</v>
      </c>
      <c r="F25">
        <v>8</v>
      </c>
      <c r="T25">
        <f>COUNTIF($B$4:B25,B25)</f>
        <v>2</v>
      </c>
    </row>
    <row r="26" spans="1:24" ht="16.5" thickBot="1" x14ac:dyDescent="0.3">
      <c r="A26" s="15">
        <v>23</v>
      </c>
      <c r="B26" s="16">
        <v>7.7</v>
      </c>
      <c r="C26" s="16">
        <v>7.9</v>
      </c>
      <c r="D26">
        <f t="shared" si="0"/>
        <v>7</v>
      </c>
      <c r="E26">
        <f t="shared" si="1"/>
        <v>9</v>
      </c>
      <c r="F26">
        <v>9</v>
      </c>
      <c r="T26">
        <f>COUNTIF($B$4:B26,B26)</f>
        <v>1</v>
      </c>
    </row>
    <row r="27" spans="1:24" ht="16.5" thickBot="1" x14ac:dyDescent="0.3">
      <c r="A27" s="15">
        <v>24</v>
      </c>
      <c r="B27" s="16">
        <v>7.4</v>
      </c>
      <c r="C27" s="16">
        <v>8</v>
      </c>
      <c r="D27">
        <f t="shared" si="0"/>
        <v>8</v>
      </c>
      <c r="E27">
        <f t="shared" si="1"/>
        <v>0</v>
      </c>
      <c r="F27">
        <v>0</v>
      </c>
      <c r="T27">
        <f>COUNTIF($B$4:B27,B27)</f>
        <v>1</v>
      </c>
      <c r="W27" s="30" t="s">
        <v>128</v>
      </c>
      <c r="X27" s="2">
        <f>AVERAGE(B4:B53)</f>
        <v>8.4919999999999973</v>
      </c>
    </row>
    <row r="28" spans="1:24" ht="16.5" thickBot="1" x14ac:dyDescent="0.3">
      <c r="A28" s="15">
        <v>25</v>
      </c>
      <c r="B28" s="16">
        <v>6.5</v>
      </c>
      <c r="C28" s="16">
        <v>8</v>
      </c>
      <c r="D28">
        <f t="shared" si="0"/>
        <v>8</v>
      </c>
      <c r="E28">
        <f t="shared" si="1"/>
        <v>0</v>
      </c>
      <c r="F28">
        <v>0</v>
      </c>
      <c r="T28">
        <f>COUNTIF($B$4:B28,B28)</f>
        <v>1</v>
      </c>
      <c r="W28" s="30" t="s">
        <v>129</v>
      </c>
      <c r="X28" s="2">
        <f>MEDIAN(B4:B53)</f>
        <v>8.0500000000000007</v>
      </c>
    </row>
    <row r="29" spans="1:24" ht="16.5" thickBot="1" x14ac:dyDescent="0.3">
      <c r="A29" s="15">
        <v>26</v>
      </c>
      <c r="B29" s="16">
        <v>9.5</v>
      </c>
      <c r="C29" s="16">
        <v>8.1</v>
      </c>
      <c r="D29">
        <f t="shared" si="0"/>
        <v>8</v>
      </c>
      <c r="E29">
        <f t="shared" si="1"/>
        <v>1</v>
      </c>
      <c r="F29">
        <v>1</v>
      </c>
      <c r="T29">
        <f>COUNTIF($B$4:B29,B29)</f>
        <v>2</v>
      </c>
      <c r="W29" s="30" t="s">
        <v>130</v>
      </c>
      <c r="X29" s="2">
        <f>_xlfn.MODE.SNGL(B4:B53)</f>
        <v>6.9</v>
      </c>
    </row>
    <row r="30" spans="1:24" ht="16.5" thickBot="1" x14ac:dyDescent="0.3">
      <c r="A30" s="19">
        <v>27</v>
      </c>
      <c r="B30" s="20">
        <v>8.1999999999999993</v>
      </c>
      <c r="C30" s="20">
        <v>8.1999999999999993</v>
      </c>
      <c r="D30">
        <f t="shared" si="0"/>
        <v>8</v>
      </c>
      <c r="E30">
        <f t="shared" si="1"/>
        <v>2</v>
      </c>
      <c r="F30">
        <v>2</v>
      </c>
      <c r="T30">
        <f>COUNTIF($B$4:B30,B30)</f>
        <v>2</v>
      </c>
      <c r="W30" s="30" t="s">
        <v>131</v>
      </c>
      <c r="X30" s="2">
        <f>MAX(B4:B53)-MIN(B4:B53)</f>
        <v>8.3000000000000007</v>
      </c>
    </row>
    <row r="31" spans="1:24" ht="16.5" thickBot="1" x14ac:dyDescent="0.3">
      <c r="A31" s="15">
        <v>28</v>
      </c>
      <c r="B31" s="16">
        <v>6.9</v>
      </c>
      <c r="C31" s="16">
        <v>8.1999999999999993</v>
      </c>
      <c r="D31">
        <f t="shared" si="0"/>
        <v>8</v>
      </c>
      <c r="E31">
        <f t="shared" si="1"/>
        <v>2</v>
      </c>
      <c r="F31">
        <v>2</v>
      </c>
      <c r="T31">
        <f>COUNTIF($B$4:B31,B31)</f>
        <v>2</v>
      </c>
      <c r="W31" s="30" t="s">
        <v>132</v>
      </c>
      <c r="X31" s="2">
        <f>_xlfn.VAR.S(B4:B53)</f>
        <v>3.9227918367347248</v>
      </c>
    </row>
    <row r="32" spans="1:24" ht="16.5" thickBot="1" x14ac:dyDescent="0.3">
      <c r="A32" s="15">
        <v>29</v>
      </c>
      <c r="B32" s="16">
        <v>7.2</v>
      </c>
      <c r="C32" s="16">
        <v>8.1999999999999993</v>
      </c>
      <c r="D32">
        <f t="shared" si="0"/>
        <v>8</v>
      </c>
      <c r="E32">
        <f t="shared" si="1"/>
        <v>2</v>
      </c>
      <c r="F32">
        <v>2</v>
      </c>
      <c r="T32">
        <f>COUNTIF($B$4:B32,B32)</f>
        <v>1</v>
      </c>
      <c r="W32" s="30" t="s">
        <v>133</v>
      </c>
      <c r="X32" s="2">
        <f>_xlfn.STDEV.S(B4:B53)</f>
        <v>1.9806039070785266</v>
      </c>
    </row>
    <row r="33" spans="1:20" ht="16.5" thickBot="1" x14ac:dyDescent="0.3">
      <c r="A33" s="15">
        <v>30</v>
      </c>
      <c r="B33" s="16">
        <v>8.1999999999999993</v>
      </c>
      <c r="C33" s="16">
        <v>8.4</v>
      </c>
      <c r="D33">
        <f t="shared" si="0"/>
        <v>8</v>
      </c>
      <c r="E33">
        <f t="shared" si="1"/>
        <v>4</v>
      </c>
      <c r="F33">
        <v>4</v>
      </c>
      <c r="T33">
        <f>COUNTIF($B$4:B33,B33)</f>
        <v>3</v>
      </c>
    </row>
    <row r="34" spans="1:20" ht="16.5" thickBot="1" x14ac:dyDescent="0.3">
      <c r="A34" s="15">
        <v>31</v>
      </c>
      <c r="B34" s="16">
        <v>9.6</v>
      </c>
      <c r="C34" s="16">
        <v>8.5</v>
      </c>
      <c r="D34">
        <f t="shared" si="0"/>
        <v>8</v>
      </c>
      <c r="E34">
        <f t="shared" si="1"/>
        <v>5</v>
      </c>
      <c r="F34">
        <v>5</v>
      </c>
      <c r="T34">
        <f>COUNTIF($B$4:B34,B34)</f>
        <v>1</v>
      </c>
    </row>
    <row r="35" spans="1:20" ht="16.5" thickBot="1" x14ac:dyDescent="0.3">
      <c r="A35" s="15">
        <v>32</v>
      </c>
      <c r="B35" s="16">
        <v>7.2</v>
      </c>
      <c r="C35" s="16">
        <v>8.8000000000000007</v>
      </c>
      <c r="D35">
        <f t="shared" si="0"/>
        <v>8</v>
      </c>
      <c r="E35">
        <f t="shared" si="1"/>
        <v>8</v>
      </c>
      <c r="F35">
        <v>8</v>
      </c>
      <c r="T35">
        <f>COUNTIF($B$4:B35,B35)</f>
        <v>2</v>
      </c>
    </row>
    <row r="36" spans="1:20" ht="16.5" thickBot="1" x14ac:dyDescent="0.3">
      <c r="A36" s="15">
        <v>33</v>
      </c>
      <c r="B36" s="16">
        <v>8.8000000000000007</v>
      </c>
      <c r="C36" s="16">
        <v>9</v>
      </c>
      <c r="D36">
        <f t="shared" si="0"/>
        <v>9</v>
      </c>
      <c r="E36">
        <f t="shared" si="1"/>
        <v>0</v>
      </c>
      <c r="F36">
        <v>0</v>
      </c>
      <c r="T36">
        <f>COUNTIF($B$4:B36,B36)</f>
        <v>1</v>
      </c>
    </row>
    <row r="37" spans="1:20" ht="16.5" thickBot="1" x14ac:dyDescent="0.3">
      <c r="A37" s="15">
        <v>34</v>
      </c>
      <c r="B37" s="16">
        <v>11.3</v>
      </c>
      <c r="C37" s="16">
        <v>9.1999999999999993</v>
      </c>
      <c r="D37">
        <f t="shared" si="0"/>
        <v>9</v>
      </c>
      <c r="E37">
        <f t="shared" si="1"/>
        <v>2</v>
      </c>
      <c r="F37">
        <v>2</v>
      </c>
      <c r="T37">
        <f>COUNTIF($B$4:B37,B37)</f>
        <v>1</v>
      </c>
    </row>
    <row r="38" spans="1:20" ht="16.5" thickBot="1" x14ac:dyDescent="0.3">
      <c r="A38" s="15">
        <v>35</v>
      </c>
      <c r="B38" s="16">
        <v>8.5</v>
      </c>
      <c r="C38" s="16">
        <v>9.4</v>
      </c>
      <c r="D38">
        <f t="shared" si="0"/>
        <v>9</v>
      </c>
      <c r="E38">
        <f t="shared" si="1"/>
        <v>4</v>
      </c>
      <c r="F38">
        <v>4</v>
      </c>
      <c r="T38">
        <f>COUNTIF($B$4:B38,B38)</f>
        <v>1</v>
      </c>
    </row>
    <row r="39" spans="1:20" ht="16.5" thickBot="1" x14ac:dyDescent="0.3">
      <c r="A39" s="15">
        <v>36</v>
      </c>
      <c r="B39" s="16">
        <v>9.4</v>
      </c>
      <c r="C39" s="16">
        <v>9.5</v>
      </c>
      <c r="D39">
        <f t="shared" si="0"/>
        <v>9</v>
      </c>
      <c r="E39">
        <f t="shared" si="1"/>
        <v>5</v>
      </c>
      <c r="F39">
        <v>5</v>
      </c>
      <c r="T39">
        <f>COUNTIF($B$4:B39,B39)</f>
        <v>1</v>
      </c>
    </row>
    <row r="40" spans="1:20" ht="16.5" thickBot="1" x14ac:dyDescent="0.3">
      <c r="A40" s="15">
        <v>37</v>
      </c>
      <c r="B40" s="16">
        <v>10.5</v>
      </c>
      <c r="C40" s="16">
        <v>9.5</v>
      </c>
      <c r="D40">
        <f t="shared" si="0"/>
        <v>9</v>
      </c>
      <c r="E40">
        <f t="shared" si="1"/>
        <v>5</v>
      </c>
      <c r="F40">
        <v>5</v>
      </c>
      <c r="T40">
        <f>COUNTIF($B$4:B40,B40)</f>
        <v>2</v>
      </c>
    </row>
    <row r="41" spans="1:20" ht="16.5" thickBot="1" x14ac:dyDescent="0.3">
      <c r="A41" s="15">
        <v>38</v>
      </c>
      <c r="B41" s="16">
        <v>6.9</v>
      </c>
      <c r="C41" s="16">
        <v>9.6</v>
      </c>
      <c r="D41">
        <f t="shared" si="0"/>
        <v>9</v>
      </c>
      <c r="E41">
        <f t="shared" si="1"/>
        <v>6</v>
      </c>
      <c r="F41">
        <v>6</v>
      </c>
      <c r="T41">
        <f>COUNTIF($B$4:B41,B41)</f>
        <v>3</v>
      </c>
    </row>
    <row r="42" spans="1:20" ht="16.5" thickBot="1" x14ac:dyDescent="0.3">
      <c r="A42" s="19">
        <v>39</v>
      </c>
      <c r="B42" s="20">
        <v>6.5</v>
      </c>
      <c r="C42" s="20">
        <v>9.6999999999999993</v>
      </c>
      <c r="D42">
        <f t="shared" si="0"/>
        <v>9</v>
      </c>
      <c r="E42">
        <f t="shared" si="1"/>
        <v>7</v>
      </c>
      <c r="F42">
        <v>7</v>
      </c>
      <c r="T42">
        <f>COUNTIF($B$4:B42,B42)</f>
        <v>2</v>
      </c>
    </row>
    <row r="43" spans="1:20" ht="16.5" thickBot="1" x14ac:dyDescent="0.3">
      <c r="A43" s="15">
        <v>40</v>
      </c>
      <c r="B43" s="16">
        <v>7.5</v>
      </c>
      <c r="C43" s="16">
        <v>9.9</v>
      </c>
      <c r="D43">
        <f t="shared" si="0"/>
        <v>9</v>
      </c>
      <c r="E43">
        <f t="shared" si="1"/>
        <v>9</v>
      </c>
      <c r="F43">
        <v>9</v>
      </c>
      <c r="T43">
        <f>COUNTIF($B$4:B43,B43)</f>
        <v>2</v>
      </c>
    </row>
    <row r="44" spans="1:20" ht="16.5" thickBot="1" x14ac:dyDescent="0.3">
      <c r="A44" s="15">
        <v>41</v>
      </c>
      <c r="B44" s="16">
        <v>7.1</v>
      </c>
      <c r="C44" s="16">
        <v>10.1</v>
      </c>
      <c r="D44">
        <f t="shared" si="0"/>
        <v>10</v>
      </c>
      <c r="E44">
        <f t="shared" si="1"/>
        <v>1</v>
      </c>
      <c r="F44">
        <v>1</v>
      </c>
      <c r="T44">
        <f>COUNTIF($B$4:B44,B44)</f>
        <v>2</v>
      </c>
    </row>
    <row r="45" spans="1:20" ht="16.5" thickBot="1" x14ac:dyDescent="0.3">
      <c r="A45" s="15">
        <v>42</v>
      </c>
      <c r="B45" s="16">
        <v>13.2</v>
      </c>
      <c r="C45" s="16">
        <v>10.5</v>
      </c>
      <c r="D45">
        <f t="shared" si="0"/>
        <v>10</v>
      </c>
      <c r="E45">
        <f t="shared" si="1"/>
        <v>5</v>
      </c>
      <c r="F45">
        <v>5</v>
      </c>
      <c r="T45">
        <f>COUNTIF($B$4:B45,B45)</f>
        <v>1</v>
      </c>
    </row>
    <row r="46" spans="1:20" ht="16.5" thickBot="1" x14ac:dyDescent="0.3">
      <c r="A46" s="15">
        <v>43</v>
      </c>
      <c r="B46" s="16">
        <v>7.7</v>
      </c>
      <c r="C46" s="16">
        <v>10.5</v>
      </c>
      <c r="D46">
        <f t="shared" si="0"/>
        <v>10</v>
      </c>
      <c r="E46">
        <f t="shared" si="1"/>
        <v>5</v>
      </c>
      <c r="F46">
        <v>5</v>
      </c>
      <c r="T46">
        <f>COUNTIF($B$4:B46,B46)</f>
        <v>2</v>
      </c>
    </row>
    <row r="47" spans="1:20" ht="16.5" thickBot="1" x14ac:dyDescent="0.3">
      <c r="A47" s="15">
        <v>44</v>
      </c>
      <c r="B47" s="16">
        <v>5.9</v>
      </c>
      <c r="C47" s="16">
        <v>10.6</v>
      </c>
      <c r="D47">
        <f t="shared" si="0"/>
        <v>10</v>
      </c>
      <c r="E47">
        <f t="shared" si="1"/>
        <v>6</v>
      </c>
      <c r="F47">
        <v>6</v>
      </c>
      <c r="T47">
        <f>COUNTIF($B$4:B47,B47)</f>
        <v>1</v>
      </c>
    </row>
    <row r="48" spans="1:20" ht="16.5" thickBot="1" x14ac:dyDescent="0.3">
      <c r="A48" s="15">
        <v>45</v>
      </c>
      <c r="B48" s="16">
        <v>5.2</v>
      </c>
      <c r="C48" s="16">
        <v>11.1</v>
      </c>
      <c r="D48">
        <f t="shared" si="0"/>
        <v>11</v>
      </c>
      <c r="E48">
        <f t="shared" si="1"/>
        <v>1</v>
      </c>
      <c r="F48">
        <v>1</v>
      </c>
      <c r="T48">
        <f>COUNTIF($B$4:B48,B48)</f>
        <v>1</v>
      </c>
    </row>
    <row r="49" spans="1:20" ht="16.5" thickBot="1" x14ac:dyDescent="0.3">
      <c r="A49" s="15">
        <v>46</v>
      </c>
      <c r="B49" s="16">
        <v>5.6</v>
      </c>
      <c r="C49" s="16">
        <v>11.3</v>
      </c>
      <c r="D49">
        <f t="shared" si="0"/>
        <v>11</v>
      </c>
      <c r="E49">
        <f t="shared" si="1"/>
        <v>3</v>
      </c>
      <c r="F49">
        <v>3</v>
      </c>
      <c r="T49">
        <f>COUNTIF($B$4:B49,B49)</f>
        <v>1</v>
      </c>
    </row>
    <row r="50" spans="1:20" ht="16.5" thickBot="1" x14ac:dyDescent="0.3">
      <c r="A50" s="15">
        <v>47</v>
      </c>
      <c r="B50" s="16">
        <v>11.7</v>
      </c>
      <c r="C50" s="16">
        <v>11.7</v>
      </c>
      <c r="D50">
        <f t="shared" si="0"/>
        <v>11</v>
      </c>
      <c r="E50">
        <f t="shared" si="1"/>
        <v>7</v>
      </c>
      <c r="F50">
        <v>7</v>
      </c>
      <c r="T50">
        <f>COUNTIF($B$4:B50,B50)</f>
        <v>1</v>
      </c>
    </row>
    <row r="51" spans="1:20" ht="16.5" thickBot="1" x14ac:dyDescent="0.3">
      <c r="A51" s="15">
        <v>48</v>
      </c>
      <c r="B51" s="16">
        <v>6</v>
      </c>
      <c r="C51" s="16">
        <v>13.2</v>
      </c>
      <c r="D51">
        <f t="shared" si="0"/>
        <v>13</v>
      </c>
      <c r="E51">
        <f t="shared" si="1"/>
        <v>2</v>
      </c>
      <c r="F51">
        <v>2</v>
      </c>
      <c r="T51">
        <f>COUNTIF($B$4:B51,B51)</f>
        <v>1</v>
      </c>
    </row>
    <row r="52" spans="1:20" ht="16.5" thickBot="1" x14ac:dyDescent="0.3">
      <c r="A52" s="15">
        <v>49</v>
      </c>
      <c r="B52" s="16">
        <v>7.8</v>
      </c>
      <c r="C52" s="16">
        <v>13.5</v>
      </c>
      <c r="D52">
        <f t="shared" si="0"/>
        <v>13</v>
      </c>
      <c r="E52">
        <f t="shared" si="1"/>
        <v>5</v>
      </c>
      <c r="F52">
        <v>5</v>
      </c>
      <c r="T52">
        <f>COUNTIF($B$4:B52,B52)</f>
        <v>1</v>
      </c>
    </row>
    <row r="53" spans="1:20" ht="16.5" thickBot="1" x14ac:dyDescent="0.3">
      <c r="A53" s="15">
        <v>50</v>
      </c>
      <c r="B53" s="16">
        <v>6.5</v>
      </c>
      <c r="C53" s="16">
        <v>13.5</v>
      </c>
      <c r="D53">
        <f t="shared" si="0"/>
        <v>13</v>
      </c>
      <c r="E53">
        <f t="shared" si="1"/>
        <v>5</v>
      </c>
      <c r="F53">
        <v>5</v>
      </c>
      <c r="T53">
        <f>COUNTIF($B$4:B53,B53)</f>
        <v>3</v>
      </c>
    </row>
  </sheetData>
  <sortState xmlns:xlrd2="http://schemas.microsoft.com/office/spreadsheetml/2017/richdata2" ref="C4:C53">
    <sortCondition ref="C4:C5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9CB0-D783-4EA9-B6A6-0F1E0E6F2959}">
  <dimension ref="A1:B52"/>
  <sheetViews>
    <sheetView topLeftCell="A21" workbookViewId="0">
      <selection activeCell="B3" sqref="B3:B52"/>
    </sheetView>
  </sheetViews>
  <sheetFormatPr defaultRowHeight="15" x14ac:dyDescent="0.25"/>
  <sheetData>
    <row r="1" spans="1:2" ht="15.75" x14ac:dyDescent="0.25">
      <c r="A1" s="21" t="s">
        <v>75</v>
      </c>
    </row>
    <row r="2" spans="1:2" ht="15.75" thickBot="1" x14ac:dyDescent="0.3"/>
    <row r="3" spans="1:2" ht="16.5" thickBot="1" x14ac:dyDescent="0.3">
      <c r="A3" s="22" t="s">
        <v>76</v>
      </c>
      <c r="B3" s="23">
        <v>18</v>
      </c>
    </row>
    <row r="4" spans="1:2" ht="16.5" thickBot="1" x14ac:dyDescent="0.3">
      <c r="A4" s="5" t="s">
        <v>77</v>
      </c>
      <c r="B4" s="6">
        <v>8</v>
      </c>
    </row>
    <row r="5" spans="1:2" ht="16.5" thickBot="1" x14ac:dyDescent="0.3">
      <c r="A5" s="5" t="s">
        <v>78</v>
      </c>
      <c r="B5" s="6">
        <v>18</v>
      </c>
    </row>
    <row r="6" spans="1:2" ht="16.5" thickBot="1" x14ac:dyDescent="0.3">
      <c r="A6" s="5" t="s">
        <v>79</v>
      </c>
      <c r="B6" s="6">
        <v>21.7</v>
      </c>
    </row>
    <row r="7" spans="1:2" ht="16.5" thickBot="1" x14ac:dyDescent="0.3">
      <c r="A7" s="5" t="s">
        <v>80</v>
      </c>
      <c r="B7" s="6">
        <v>18</v>
      </c>
    </row>
    <row r="8" spans="1:2" ht="16.5" thickBot="1" x14ac:dyDescent="0.3">
      <c r="A8" s="5" t="s">
        <v>81</v>
      </c>
      <c r="B8" s="6">
        <v>22</v>
      </c>
    </row>
    <row r="9" spans="1:2" ht="16.5" thickBot="1" x14ac:dyDescent="0.3">
      <c r="A9" s="5" t="s">
        <v>82</v>
      </c>
      <c r="B9" s="6">
        <v>25</v>
      </c>
    </row>
    <row r="10" spans="1:2" ht="16.5" thickBot="1" x14ac:dyDescent="0.3">
      <c r="A10" s="5" t="s">
        <v>83</v>
      </c>
      <c r="B10" s="6">
        <v>23</v>
      </c>
    </row>
    <row r="11" spans="1:2" ht="16.5" thickBot="1" x14ac:dyDescent="0.3">
      <c r="A11" s="5" t="s">
        <v>84</v>
      </c>
      <c r="B11" s="6">
        <v>20</v>
      </c>
    </row>
    <row r="12" spans="1:2" ht="16.5" thickBot="1" x14ac:dyDescent="0.3">
      <c r="A12" s="5" t="s">
        <v>85</v>
      </c>
      <c r="B12" s="6">
        <v>13.6</v>
      </c>
    </row>
    <row r="13" spans="1:2" ht="16.5" thickBot="1" x14ac:dyDescent="0.3">
      <c r="A13" s="22" t="s">
        <v>86</v>
      </c>
      <c r="B13" s="23">
        <v>16</v>
      </c>
    </row>
    <row r="14" spans="1:2" ht="16.5" thickBot="1" x14ac:dyDescent="0.3">
      <c r="A14" s="5" t="s">
        <v>87</v>
      </c>
      <c r="B14" s="6">
        <v>25</v>
      </c>
    </row>
    <row r="15" spans="1:2" ht="16.5" thickBot="1" x14ac:dyDescent="0.3">
      <c r="A15" s="5" t="s">
        <v>88</v>
      </c>
      <c r="B15" s="6">
        <v>19</v>
      </c>
    </row>
    <row r="16" spans="1:2" ht="16.5" thickBot="1" x14ac:dyDescent="0.3">
      <c r="A16" s="5" t="s">
        <v>89</v>
      </c>
      <c r="B16" s="6">
        <v>15</v>
      </c>
    </row>
    <row r="17" spans="1:2" ht="16.5" thickBot="1" x14ac:dyDescent="0.3">
      <c r="A17" s="5" t="s">
        <v>90</v>
      </c>
      <c r="B17" s="6">
        <v>20</v>
      </c>
    </row>
    <row r="18" spans="1:2" ht="16.5" thickBot="1" x14ac:dyDescent="0.3">
      <c r="A18" s="5" t="s">
        <v>91</v>
      </c>
      <c r="B18" s="6">
        <v>21</v>
      </c>
    </row>
    <row r="19" spans="1:2" ht="16.5" thickBot="1" x14ac:dyDescent="0.3">
      <c r="A19" s="5" t="s">
        <v>92</v>
      </c>
      <c r="B19" s="6">
        <v>16.399999999999999</v>
      </c>
    </row>
    <row r="20" spans="1:2" ht="16.5" thickBot="1" x14ac:dyDescent="0.3">
      <c r="A20" s="5" t="s">
        <v>93</v>
      </c>
      <c r="B20" s="6">
        <v>20</v>
      </c>
    </row>
    <row r="21" spans="1:2" ht="16.5" thickBot="1" x14ac:dyDescent="0.3">
      <c r="A21" s="5" t="s">
        <v>94</v>
      </c>
      <c r="B21" s="6">
        <v>22</v>
      </c>
    </row>
    <row r="22" spans="1:2" ht="16.5" thickBot="1" x14ac:dyDescent="0.3">
      <c r="A22" s="5" t="s">
        <v>95</v>
      </c>
      <c r="B22" s="6">
        <v>23.5</v>
      </c>
    </row>
    <row r="23" spans="1:2" ht="16.5" thickBot="1" x14ac:dyDescent="0.3">
      <c r="A23" s="22" t="s">
        <v>96</v>
      </c>
      <c r="B23" s="23">
        <v>21</v>
      </c>
    </row>
    <row r="24" spans="1:2" ht="16.5" thickBot="1" x14ac:dyDescent="0.3">
      <c r="A24" s="5" t="s">
        <v>97</v>
      </c>
      <c r="B24" s="6">
        <v>19</v>
      </c>
    </row>
    <row r="25" spans="1:2" ht="16.5" thickBot="1" x14ac:dyDescent="0.3">
      <c r="A25" s="5" t="s">
        <v>98</v>
      </c>
      <c r="B25" s="6">
        <v>20</v>
      </c>
    </row>
    <row r="26" spans="1:2" ht="16.5" thickBot="1" x14ac:dyDescent="0.3">
      <c r="A26" s="5" t="s">
        <v>99</v>
      </c>
      <c r="B26" s="6">
        <v>18.399999999999999</v>
      </c>
    </row>
    <row r="27" spans="1:2" ht="16.5" thickBot="1" x14ac:dyDescent="0.3">
      <c r="A27" s="5" t="s">
        <v>100</v>
      </c>
      <c r="B27" s="6">
        <v>17</v>
      </c>
    </row>
    <row r="28" spans="1:2" ht="16.5" thickBot="1" x14ac:dyDescent="0.3">
      <c r="A28" s="5" t="s">
        <v>101</v>
      </c>
      <c r="B28" s="6">
        <v>27</v>
      </c>
    </row>
    <row r="29" spans="1:2" ht="16.5" thickBot="1" x14ac:dyDescent="0.3">
      <c r="A29" s="5" t="s">
        <v>102</v>
      </c>
      <c r="B29" s="6">
        <v>24.5</v>
      </c>
    </row>
    <row r="30" spans="1:2" ht="16.5" thickBot="1" x14ac:dyDescent="0.3">
      <c r="A30" s="5" t="s">
        <v>103</v>
      </c>
      <c r="B30" s="6">
        <v>24.75</v>
      </c>
    </row>
    <row r="31" spans="1:2" ht="16.5" thickBot="1" x14ac:dyDescent="0.3">
      <c r="A31" s="5" t="s">
        <v>104</v>
      </c>
      <c r="B31" s="6">
        <v>19.5</v>
      </c>
    </row>
    <row r="32" spans="1:2" ht="16.5" thickBot="1" x14ac:dyDescent="0.3">
      <c r="A32" s="5" t="s">
        <v>105</v>
      </c>
      <c r="B32" s="6">
        <v>10.5</v>
      </c>
    </row>
    <row r="33" spans="1:2" ht="16.5" thickBot="1" x14ac:dyDescent="0.3">
      <c r="A33" s="22" t="s">
        <v>106</v>
      </c>
      <c r="B33" s="23">
        <v>18.5</v>
      </c>
    </row>
    <row r="34" spans="1:2" ht="16.5" thickBot="1" x14ac:dyDescent="0.3">
      <c r="A34" s="5" t="s">
        <v>107</v>
      </c>
      <c r="B34" s="6">
        <v>22</v>
      </c>
    </row>
    <row r="35" spans="1:2" ht="16.5" thickBot="1" x14ac:dyDescent="0.3">
      <c r="A35" s="5" t="s">
        <v>108</v>
      </c>
      <c r="B35" s="6">
        <v>24.1</v>
      </c>
    </row>
    <row r="36" spans="1:2" ht="16.5" thickBot="1" x14ac:dyDescent="0.3">
      <c r="A36" s="5" t="s">
        <v>109</v>
      </c>
      <c r="B36" s="6">
        <v>21</v>
      </c>
    </row>
    <row r="37" spans="1:2" ht="16.5" thickBot="1" x14ac:dyDescent="0.3">
      <c r="A37" s="5" t="s">
        <v>110</v>
      </c>
      <c r="B37" s="6">
        <v>22</v>
      </c>
    </row>
    <row r="38" spans="1:2" ht="16.5" thickBot="1" x14ac:dyDescent="0.3">
      <c r="A38" s="5" t="s">
        <v>111</v>
      </c>
      <c r="B38" s="6">
        <v>17</v>
      </c>
    </row>
    <row r="39" spans="1:2" ht="16.5" thickBot="1" x14ac:dyDescent="0.3">
      <c r="A39" s="5" t="s">
        <v>112</v>
      </c>
      <c r="B39" s="6">
        <v>24</v>
      </c>
    </row>
    <row r="40" spans="1:2" ht="16.5" thickBot="1" x14ac:dyDescent="0.3">
      <c r="A40" s="5" t="s">
        <v>113</v>
      </c>
      <c r="B40" s="6">
        <v>26</v>
      </c>
    </row>
    <row r="41" spans="1:2" ht="16.5" thickBot="1" x14ac:dyDescent="0.3">
      <c r="A41" s="5" t="s">
        <v>114</v>
      </c>
      <c r="B41" s="6">
        <v>29</v>
      </c>
    </row>
    <row r="42" spans="1:2" ht="16.5" thickBot="1" x14ac:dyDescent="0.3">
      <c r="A42" s="5" t="s">
        <v>115</v>
      </c>
      <c r="B42" s="6">
        <v>16</v>
      </c>
    </row>
    <row r="43" spans="1:2" ht="16.5" thickBot="1" x14ac:dyDescent="0.3">
      <c r="A43" s="22" t="s">
        <v>116</v>
      </c>
      <c r="B43" s="23">
        <v>22</v>
      </c>
    </row>
    <row r="44" spans="1:2" ht="16.5" thickBot="1" x14ac:dyDescent="0.3">
      <c r="A44" s="5" t="s">
        <v>117</v>
      </c>
      <c r="B44" s="6">
        <v>20</v>
      </c>
    </row>
    <row r="45" spans="1:2" ht="16.5" thickBot="1" x14ac:dyDescent="0.3">
      <c r="A45" s="5" t="s">
        <v>118</v>
      </c>
      <c r="B45" s="6">
        <v>20</v>
      </c>
    </row>
    <row r="46" spans="1:2" ht="16.5" thickBot="1" x14ac:dyDescent="0.3">
      <c r="A46" s="5" t="s">
        <v>119</v>
      </c>
      <c r="B46" s="6">
        <v>24.5</v>
      </c>
    </row>
    <row r="47" spans="1:2" ht="16.5" thickBot="1" x14ac:dyDescent="0.3">
      <c r="A47" s="5" t="s">
        <v>120</v>
      </c>
      <c r="B47" s="6">
        <v>20</v>
      </c>
    </row>
    <row r="48" spans="1:2" ht="16.5" thickBot="1" x14ac:dyDescent="0.3">
      <c r="A48" s="5" t="s">
        <v>121</v>
      </c>
      <c r="B48" s="6">
        <v>17.5</v>
      </c>
    </row>
    <row r="49" spans="1:2" ht="16.5" thickBot="1" x14ac:dyDescent="0.3">
      <c r="A49" s="5" t="s">
        <v>122</v>
      </c>
      <c r="B49" s="6">
        <v>23</v>
      </c>
    </row>
    <row r="50" spans="1:2" ht="16.5" thickBot="1" x14ac:dyDescent="0.3">
      <c r="A50" s="5" t="s">
        <v>123</v>
      </c>
      <c r="B50" s="6">
        <v>25.65</v>
      </c>
    </row>
    <row r="51" spans="1:2" ht="16.5" thickBot="1" x14ac:dyDescent="0.3">
      <c r="A51" s="5" t="s">
        <v>124</v>
      </c>
      <c r="B51" s="6">
        <v>27.3</v>
      </c>
    </row>
    <row r="52" spans="1:2" ht="16.5" thickBot="1" x14ac:dyDescent="0.3">
      <c r="A52" s="5" t="s">
        <v>125</v>
      </c>
      <c r="B52" s="6">
        <v>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71F5-81CB-42FC-8807-629A44E531DE}">
  <dimension ref="A1:D28"/>
  <sheetViews>
    <sheetView workbookViewId="0">
      <selection activeCell="F29" sqref="F29"/>
    </sheetView>
  </sheetViews>
  <sheetFormatPr defaultRowHeight="15" x14ac:dyDescent="0.25"/>
  <cols>
    <col min="1" max="1" width="30.5703125" customWidth="1"/>
    <col min="2" max="2" width="23.28515625" customWidth="1"/>
    <col min="3" max="3" width="16.28515625" customWidth="1"/>
  </cols>
  <sheetData>
    <row r="1" spans="1:4" ht="15.75" x14ac:dyDescent="0.25">
      <c r="A1" s="9" t="s">
        <v>9</v>
      </c>
    </row>
    <row r="2" spans="1:4" ht="15.75" thickBot="1" x14ac:dyDescent="0.3"/>
    <row r="3" spans="1:4" ht="16.5" thickBot="1" x14ac:dyDescent="0.3">
      <c r="A3" s="7" t="s">
        <v>10</v>
      </c>
      <c r="B3" s="8" t="s">
        <v>11</v>
      </c>
      <c r="C3" s="8" t="s">
        <v>12</v>
      </c>
      <c r="D3" s="8" t="s">
        <v>13</v>
      </c>
    </row>
    <row r="4" spans="1:4" ht="16.5" thickBot="1" x14ac:dyDescent="0.3">
      <c r="A4" s="5" t="s">
        <v>14</v>
      </c>
      <c r="B4" s="6" t="s">
        <v>15</v>
      </c>
      <c r="C4" s="6" t="s">
        <v>16</v>
      </c>
      <c r="D4" s="6">
        <v>59</v>
      </c>
    </row>
    <row r="5" spans="1:4" ht="16.5" thickBot="1" x14ac:dyDescent="0.3">
      <c r="A5" s="5" t="s">
        <v>17</v>
      </c>
      <c r="B5" s="6" t="s">
        <v>18</v>
      </c>
      <c r="C5" s="6" t="s">
        <v>19</v>
      </c>
      <c r="D5" s="6">
        <v>61</v>
      </c>
    </row>
    <row r="6" spans="1:4" ht="16.5" thickBot="1" x14ac:dyDescent="0.3">
      <c r="A6" s="5" t="s">
        <v>20</v>
      </c>
      <c r="B6" s="6" t="s">
        <v>21</v>
      </c>
      <c r="C6" s="6" t="s">
        <v>22</v>
      </c>
      <c r="D6" s="6">
        <v>38</v>
      </c>
    </row>
    <row r="7" spans="1:4" ht="16.5" thickBot="1" x14ac:dyDescent="0.3">
      <c r="A7" s="5" t="s">
        <v>23</v>
      </c>
      <c r="B7" s="6" t="s">
        <v>24</v>
      </c>
      <c r="C7" s="6" t="s">
        <v>16</v>
      </c>
      <c r="D7" s="6">
        <v>69</v>
      </c>
    </row>
    <row r="8" spans="1:4" ht="16.5" thickBot="1" x14ac:dyDescent="0.3">
      <c r="A8" s="5" t="s">
        <v>25</v>
      </c>
      <c r="B8" s="6" t="s">
        <v>26</v>
      </c>
      <c r="C8" s="6" t="s">
        <v>22</v>
      </c>
      <c r="D8" s="6">
        <v>61</v>
      </c>
    </row>
    <row r="9" spans="1:4" ht="16.5" thickBot="1" x14ac:dyDescent="0.3">
      <c r="A9" s="5" t="s">
        <v>27</v>
      </c>
      <c r="B9" s="6" t="s">
        <v>28</v>
      </c>
      <c r="C9" s="6" t="s">
        <v>19</v>
      </c>
      <c r="D9" s="6">
        <v>60</v>
      </c>
    </row>
    <row r="10" spans="1:4" ht="16.5" thickBot="1" x14ac:dyDescent="0.3">
      <c r="A10" s="5" t="s">
        <v>29</v>
      </c>
      <c r="B10" s="6" t="s">
        <v>30</v>
      </c>
      <c r="C10" s="6" t="s">
        <v>22</v>
      </c>
      <c r="D10" s="6">
        <v>54</v>
      </c>
    </row>
    <row r="11" spans="1:4" ht="16.5" thickBot="1" x14ac:dyDescent="0.3">
      <c r="A11" s="5" t="s">
        <v>31</v>
      </c>
      <c r="B11" s="6" t="s">
        <v>32</v>
      </c>
      <c r="C11" s="6" t="s">
        <v>16</v>
      </c>
      <c r="D11" s="6">
        <v>60</v>
      </c>
    </row>
    <row r="12" spans="1:4" ht="16.5" thickBot="1" x14ac:dyDescent="0.3">
      <c r="A12" s="5" t="s">
        <v>33</v>
      </c>
      <c r="B12" s="6" t="s">
        <v>34</v>
      </c>
      <c r="C12" s="6" t="s">
        <v>16</v>
      </c>
      <c r="D12" s="6">
        <v>57</v>
      </c>
    </row>
    <row r="13" spans="1:4" ht="16.5" thickBot="1" x14ac:dyDescent="0.3">
      <c r="A13" s="5" t="s">
        <v>35</v>
      </c>
      <c r="B13" s="6" t="s">
        <v>36</v>
      </c>
      <c r="C13" s="6" t="s">
        <v>37</v>
      </c>
      <c r="D13" s="6">
        <v>78</v>
      </c>
    </row>
    <row r="14" spans="1:4" ht="16.5" thickBot="1" x14ac:dyDescent="0.3">
      <c r="A14" s="5" t="s">
        <v>38</v>
      </c>
      <c r="B14" s="6" t="s">
        <v>39</v>
      </c>
      <c r="C14" s="6" t="s">
        <v>19</v>
      </c>
      <c r="D14" s="6">
        <v>62</v>
      </c>
    </row>
    <row r="15" spans="1:4" ht="16.5" thickBot="1" x14ac:dyDescent="0.3">
      <c r="A15" s="5" t="s">
        <v>40</v>
      </c>
      <c r="B15" s="6" t="s">
        <v>41</v>
      </c>
      <c r="C15" s="6" t="s">
        <v>22</v>
      </c>
      <c r="D15" s="6">
        <v>69</v>
      </c>
    </row>
    <row r="16" spans="1:4" ht="16.5" thickBot="1" x14ac:dyDescent="0.3">
      <c r="A16" s="5" t="s">
        <v>42</v>
      </c>
      <c r="B16" s="6" t="s">
        <v>43</v>
      </c>
      <c r="C16" s="6" t="s">
        <v>16</v>
      </c>
      <c r="D16" s="6">
        <v>48</v>
      </c>
    </row>
    <row r="17" spans="1:4" ht="16.5" thickBot="1" x14ac:dyDescent="0.3">
      <c r="A17" s="5" t="s">
        <v>44</v>
      </c>
      <c r="B17" s="6" t="s">
        <v>45</v>
      </c>
      <c r="C17" s="6" t="s">
        <v>16</v>
      </c>
      <c r="D17" s="6">
        <v>59</v>
      </c>
    </row>
    <row r="18" spans="1:4" ht="16.5" thickBot="1" x14ac:dyDescent="0.3">
      <c r="A18" s="5" t="s">
        <v>46</v>
      </c>
      <c r="B18" s="6" t="s">
        <v>47</v>
      </c>
      <c r="C18" s="6" t="s">
        <v>48</v>
      </c>
      <c r="D18" s="6">
        <v>59</v>
      </c>
    </row>
    <row r="19" spans="1:4" ht="16.5" thickBot="1" x14ac:dyDescent="0.3">
      <c r="A19" s="5" t="s">
        <v>49</v>
      </c>
      <c r="B19" s="6" t="s">
        <v>50</v>
      </c>
      <c r="C19" s="6" t="s">
        <v>48</v>
      </c>
      <c r="D19" s="6">
        <v>64</v>
      </c>
    </row>
    <row r="20" spans="1:4" ht="16.5" thickBot="1" x14ac:dyDescent="0.3">
      <c r="A20" s="5" t="s">
        <v>51</v>
      </c>
      <c r="B20" s="6" t="s">
        <v>52</v>
      </c>
      <c r="C20" s="6" t="s">
        <v>16</v>
      </c>
      <c r="D20" s="6">
        <v>61</v>
      </c>
    </row>
    <row r="21" spans="1:4" ht="16.5" thickBot="1" x14ac:dyDescent="0.3">
      <c r="A21" s="5" t="s">
        <v>53</v>
      </c>
      <c r="B21" s="6" t="s">
        <v>54</v>
      </c>
      <c r="C21" s="6" t="s">
        <v>16</v>
      </c>
      <c r="D21" s="6">
        <v>52</v>
      </c>
    </row>
    <row r="22" spans="1:4" ht="16.5" thickBot="1" x14ac:dyDescent="0.3">
      <c r="A22" s="5" t="s">
        <v>55</v>
      </c>
      <c r="B22" s="6" t="s">
        <v>56</v>
      </c>
      <c r="C22" s="6" t="s">
        <v>19</v>
      </c>
      <c r="D22" s="6">
        <v>57</v>
      </c>
    </row>
    <row r="23" spans="1:4" ht="16.5" thickBot="1" x14ac:dyDescent="0.3">
      <c r="A23" s="5" t="s">
        <v>57</v>
      </c>
      <c r="B23" s="6" t="s">
        <v>58</v>
      </c>
      <c r="C23" s="6" t="s">
        <v>37</v>
      </c>
      <c r="D23" s="6">
        <v>45</v>
      </c>
    </row>
    <row r="24" spans="1:4" ht="16.5" thickBot="1" x14ac:dyDescent="0.3">
      <c r="A24" s="5" t="s">
        <v>59</v>
      </c>
      <c r="B24" s="6" t="s">
        <v>60</v>
      </c>
      <c r="C24" s="6" t="s">
        <v>19</v>
      </c>
      <c r="D24" s="6">
        <v>59</v>
      </c>
    </row>
    <row r="25" spans="1:4" ht="16.5" thickBot="1" x14ac:dyDescent="0.3">
      <c r="A25" s="5" t="s">
        <v>61</v>
      </c>
      <c r="B25" s="6" t="s">
        <v>62</v>
      </c>
      <c r="C25" s="6" t="s">
        <v>37</v>
      </c>
      <c r="D25" s="6">
        <v>79</v>
      </c>
    </row>
    <row r="26" spans="1:4" ht="16.5" thickBot="1" x14ac:dyDescent="0.3">
      <c r="A26" s="5" t="s">
        <v>63</v>
      </c>
      <c r="B26" s="6" t="s">
        <v>64</v>
      </c>
      <c r="C26" s="6" t="s">
        <v>16</v>
      </c>
      <c r="D26" s="6">
        <v>73</v>
      </c>
    </row>
    <row r="27" spans="1:4" ht="16.5" thickBot="1" x14ac:dyDescent="0.3">
      <c r="A27" s="5" t="s">
        <v>65</v>
      </c>
      <c r="B27" s="6" t="s">
        <v>66</v>
      </c>
      <c r="C27" s="6" t="s">
        <v>19</v>
      </c>
      <c r="D27" s="6">
        <v>47</v>
      </c>
    </row>
    <row r="28" spans="1:4" ht="16.5" thickBot="1" x14ac:dyDescent="0.3">
      <c r="A28" s="5" t="s">
        <v>67</v>
      </c>
      <c r="B28" s="6" t="s">
        <v>68</v>
      </c>
      <c r="C28" s="6" t="s">
        <v>48</v>
      </c>
      <c r="D28" s="6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Aigerim Kalybay</dc:creator>
  <cp:lastModifiedBy>Aigerim Kalybay</cp:lastModifiedBy>
  <dcterms:created xsi:type="dcterms:W3CDTF">2026-08-24T12:47:34Z</dcterms:created>
  <dcterms:modified xsi:type="dcterms:W3CDTF">2026-08-28T11:13:06Z</dcterms:modified>
</cp:coreProperties>
</file>